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45" yWindow="1335" windowWidth="19320" windowHeight="13620" tabRatio="500" activeTab="0"/>
  </bookViews>
  <sheets>
    <sheet name="2009-2010" sheetId="1" r:id="rId1"/>
  </sheets>
  <definedNames/>
  <calcPr fullCalcOnLoad="1"/>
</workbook>
</file>

<file path=xl/sharedStrings.xml><?xml version="1.0" encoding="utf-8"?>
<sst xmlns="http://schemas.openxmlformats.org/spreadsheetml/2006/main" count="147" uniqueCount="116">
  <si>
    <t>Courmayer</t>
  </si>
  <si>
    <t>Kitzbuhel</t>
  </si>
  <si>
    <t>Soelden</t>
  </si>
  <si>
    <t>Zermatt</t>
  </si>
  <si>
    <t>Leukerbad</t>
  </si>
  <si>
    <t>Val Thorens</t>
  </si>
  <si>
    <t>Bad Hofgastein</t>
  </si>
  <si>
    <t>Kaprun</t>
  </si>
  <si>
    <t>Zell am See</t>
  </si>
  <si>
    <t>St.Anton am Arlberg</t>
  </si>
  <si>
    <t>Verbier</t>
  </si>
  <si>
    <t>Valle di Fassa</t>
  </si>
  <si>
    <t>Valle di Fiemme</t>
  </si>
  <si>
    <t>Courchevel</t>
  </si>
  <si>
    <t>Cortina d'Ampezzo</t>
  </si>
  <si>
    <t>Berchtesgaden</t>
  </si>
  <si>
    <t>Villars/Gryon</t>
  </si>
  <si>
    <t>Lech/Zuers</t>
  </si>
  <si>
    <t>Kronplaz</t>
  </si>
  <si>
    <t>Курорт</t>
  </si>
  <si>
    <t>Les Arcs</t>
  </si>
  <si>
    <t>Saalbach/Hinterglemm</t>
  </si>
  <si>
    <t>№</t>
  </si>
  <si>
    <t>Всего</t>
  </si>
  <si>
    <t>%</t>
  </si>
  <si>
    <t>Альпы. Зима 2009/2010. Toп-50 лыжных курортов на российском рынке.</t>
  </si>
  <si>
    <t>Источник: Proalps. Статистика офисов по туризму курортов и регионов Австрии, Германии, Италии, Франции и Швейцарии.</t>
  </si>
  <si>
    <t>Зима 2009/2010</t>
  </si>
  <si>
    <t>ср.ночевок</t>
  </si>
  <si>
    <t>ночевки</t>
  </si>
  <si>
    <t>человек</t>
  </si>
  <si>
    <t>Декабрь 2009</t>
  </si>
  <si>
    <t>Январь 2010</t>
  </si>
  <si>
    <t>Февраль 2010</t>
  </si>
  <si>
    <t>Март 2010</t>
  </si>
  <si>
    <t>Апрель 2010</t>
  </si>
  <si>
    <t>Grindelwald</t>
  </si>
  <si>
    <t>Madonna di Campiglio</t>
  </si>
  <si>
    <t>Bormio</t>
  </si>
  <si>
    <t>Ischgl</t>
  </si>
  <si>
    <t>St.Moritz</t>
  </si>
  <si>
    <t>Seefeld</t>
  </si>
  <si>
    <t>Pitztal</t>
  </si>
  <si>
    <t>49</t>
  </si>
  <si>
    <t>-</t>
  </si>
  <si>
    <t>Mayrhofen/Hippach</t>
  </si>
  <si>
    <t>Brides Les Bains</t>
  </si>
  <si>
    <t>Garmisch-Partenkirchen</t>
  </si>
  <si>
    <t>Chamonix</t>
  </si>
  <si>
    <t>La Plagne</t>
  </si>
  <si>
    <t>Livigno</t>
  </si>
  <si>
    <t>Les Menuires</t>
  </si>
  <si>
    <t>Megeve</t>
  </si>
  <si>
    <t>Meribel</t>
  </si>
  <si>
    <t>Tignes</t>
  </si>
  <si>
    <t>Val d'Isere</t>
  </si>
  <si>
    <t>Serfaus/Fiss/Ladis</t>
  </si>
  <si>
    <t>Sestriere</t>
  </si>
  <si>
    <t>Breuil/Cervinia</t>
  </si>
  <si>
    <t>Bad Gastein</t>
  </si>
  <si>
    <t>Schladming/Rohrmoos</t>
  </si>
  <si>
    <t>Val Gardena/Groden</t>
  </si>
  <si>
    <t>Alta Badia</t>
  </si>
  <si>
    <t xml:space="preserve">1 (2) </t>
  </si>
  <si>
    <t xml:space="preserve">2 (1) </t>
  </si>
  <si>
    <t xml:space="preserve">3 (4) </t>
  </si>
  <si>
    <t xml:space="preserve">4 (3) </t>
  </si>
  <si>
    <t>5 (5)</t>
  </si>
  <si>
    <t xml:space="preserve">6 (7) </t>
  </si>
  <si>
    <t xml:space="preserve">7 (6) </t>
  </si>
  <si>
    <t xml:space="preserve">8 (8) </t>
  </si>
  <si>
    <t xml:space="preserve">9 (14) </t>
  </si>
  <si>
    <t xml:space="preserve">10 (9) </t>
  </si>
  <si>
    <t xml:space="preserve">11 (11) </t>
  </si>
  <si>
    <t xml:space="preserve">12 (10) </t>
  </si>
  <si>
    <t xml:space="preserve">13 (12) </t>
  </si>
  <si>
    <t xml:space="preserve">14 (18) </t>
  </si>
  <si>
    <t xml:space="preserve">15 (20) </t>
  </si>
  <si>
    <t xml:space="preserve">16 (13) </t>
  </si>
  <si>
    <t xml:space="preserve">17 (16) </t>
  </si>
  <si>
    <t xml:space="preserve">18 (17) </t>
  </si>
  <si>
    <t xml:space="preserve">19 (21) </t>
  </si>
  <si>
    <t xml:space="preserve">20 (15) </t>
  </si>
  <si>
    <t xml:space="preserve">21 (24) </t>
  </si>
  <si>
    <t xml:space="preserve">22 (29) </t>
  </si>
  <si>
    <t xml:space="preserve">23 (22) </t>
  </si>
  <si>
    <t xml:space="preserve">24 (19) </t>
  </si>
  <si>
    <t xml:space="preserve">25 (23) </t>
  </si>
  <si>
    <t xml:space="preserve">26 (28) </t>
  </si>
  <si>
    <t>27 (25)</t>
  </si>
  <si>
    <t xml:space="preserve">28 (26) </t>
  </si>
  <si>
    <t xml:space="preserve">29 (36) </t>
  </si>
  <si>
    <t xml:space="preserve">30 (33) </t>
  </si>
  <si>
    <t xml:space="preserve">31 (27) </t>
  </si>
  <si>
    <t xml:space="preserve">32 (31) </t>
  </si>
  <si>
    <t xml:space="preserve">33 (33) </t>
  </si>
  <si>
    <t>Davos/Klosters</t>
  </si>
  <si>
    <t>Tux-Finkenberg</t>
  </si>
  <si>
    <t>44 (48)</t>
  </si>
  <si>
    <t>Zell-Gerlos/Zillertal Arena</t>
  </si>
  <si>
    <t>Gstaad</t>
  </si>
  <si>
    <t>34 (37)</t>
  </si>
  <si>
    <t xml:space="preserve">35 (35) </t>
  </si>
  <si>
    <t xml:space="preserve">36 (39) </t>
  </si>
  <si>
    <t xml:space="preserve">37 (30) </t>
  </si>
  <si>
    <t xml:space="preserve">38 (32) </t>
  </si>
  <si>
    <t xml:space="preserve">39 (38) </t>
  </si>
  <si>
    <t xml:space="preserve">40 (40) </t>
  </si>
  <si>
    <t xml:space="preserve">41 (34) </t>
  </si>
  <si>
    <t xml:space="preserve">42 (42) </t>
  </si>
  <si>
    <t xml:space="preserve">43 (49) </t>
  </si>
  <si>
    <t xml:space="preserve">45 (44) </t>
  </si>
  <si>
    <t xml:space="preserve">46 (42) </t>
  </si>
  <si>
    <t xml:space="preserve">47 (54) </t>
  </si>
  <si>
    <t xml:space="preserve">48 (51) </t>
  </si>
  <si>
    <t xml:space="preserve">50 (53)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</si>
</sst>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&quot;;\-#,##0&quot;руб&quot;"/>
    <numFmt numFmtId="165" formatCode="#,##0&quot;руб&quot;;[Red]\-#,##0&quot;руб&quot;"/>
    <numFmt numFmtId="166" formatCode="#,##0.00&quot;руб&quot;;\-#,##0.00&quot;руб&quot;"/>
    <numFmt numFmtId="167" formatCode="#,##0.00&quot;руб&quot;;[Red]\-#,##0.00&quot;руб&quot;"/>
    <numFmt numFmtId="168" formatCode="_-* #,##0&quot;руб&quot;_-;\-* #,##0&quot;руб&quot;_-;_-* &quot;-&quot;&quot;руб&quot;_-;_-@_-"/>
    <numFmt numFmtId="169" formatCode="_-* #,##0_р_у_б_-;\-* #,##0_р_у_б_-;_-* &quot;-&quot;_р_у_б_-;_-@_-"/>
    <numFmt numFmtId="170" formatCode="_-* #,##0.00&quot;руб&quot;_-;\-* #,##0.00&quot;руб&quot;_-;_-* &quot;-&quot;??&quot;руб&quot;_-;_-@_-"/>
    <numFmt numFmtId="171" formatCode="_-* #,##0.00_р_у_б_-;\-* #,##0.00_р_у_б_-;_-* &quot;-&quot;??_р_у_б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#,##0.0"/>
    <numFmt numFmtId="182" formatCode="m/d/yyyy"/>
    <numFmt numFmtId="183" formatCode="&quot;$&quot;#,##0.00"/>
  </numFmts>
  <fonts count="2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6" fillId="12" borderId="0" applyNumberFormat="0" applyBorder="0" applyAlignment="0" applyProtection="0"/>
    <xf numFmtId="0" fontId="26" fillId="5" borderId="0" applyNumberFormat="0" applyBorder="0" applyAlignment="0" applyProtection="0"/>
    <xf numFmtId="0" fontId="18" fillId="3" borderId="1" applyNumberFormat="0" applyAlignment="0" applyProtection="0"/>
    <xf numFmtId="0" fontId="19" fillId="13" borderId="2" applyNumberFormat="0" applyAlignment="0" applyProtection="0"/>
    <xf numFmtId="0" fontId="20" fillId="13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14" borderId="7" applyNumberFormat="0" applyAlignment="0" applyProtection="0"/>
    <xf numFmtId="0" fontId="1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180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180" fontId="5" fillId="0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49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/>
    </xf>
    <xf numFmtId="180" fontId="5" fillId="0" borderId="10" xfId="0" applyNumberFormat="1" applyFont="1" applyFill="1" applyBorder="1" applyAlignment="1">
      <alignment/>
    </xf>
    <xf numFmtId="0" fontId="5" fillId="16" borderId="10" xfId="0" applyFont="1" applyFill="1" applyBorder="1" applyAlignment="1">
      <alignment/>
    </xf>
    <xf numFmtId="3" fontId="5" fillId="16" borderId="10" xfId="0" applyNumberFormat="1" applyFont="1" applyFill="1" applyBorder="1" applyAlignment="1">
      <alignment/>
    </xf>
    <xf numFmtId="180" fontId="5" fillId="16" borderId="10" xfId="0" applyNumberFormat="1" applyFont="1" applyFill="1" applyBorder="1" applyAlignment="1">
      <alignment horizontal="center"/>
    </xf>
    <xf numFmtId="3" fontId="5" fillId="16" borderId="10" xfId="0" applyNumberFormat="1" applyFont="1" applyFill="1" applyBorder="1" applyAlignment="1">
      <alignment horizontal="right"/>
    </xf>
    <xf numFmtId="3" fontId="5" fillId="16" borderId="13" xfId="0" applyNumberFormat="1" applyFont="1" applyFill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5" fillId="0" borderId="11" xfId="0" applyFont="1" applyBorder="1" applyAlignment="1">
      <alignment/>
    </xf>
    <xf numFmtId="180" fontId="5" fillId="0" borderId="11" xfId="0" applyNumberFormat="1" applyFont="1" applyBorder="1" applyAlignment="1">
      <alignment/>
    </xf>
    <xf numFmtId="180" fontId="5" fillId="0" borderId="11" xfId="0" applyNumberFormat="1" applyFont="1" applyBorder="1" applyAlignment="1">
      <alignment horizontal="center"/>
    </xf>
    <xf numFmtId="3" fontId="5" fillId="0" borderId="13" xfId="0" applyNumberFormat="1" applyFont="1" applyFill="1" applyBorder="1" applyAlignment="1">
      <alignment/>
    </xf>
    <xf numFmtId="49" fontId="5" fillId="0" borderId="16" xfId="0" applyNumberFormat="1" applyFont="1" applyBorder="1" applyAlignment="1">
      <alignment/>
    </xf>
    <xf numFmtId="49" fontId="5" fillId="0" borderId="16" xfId="0" applyNumberFormat="1" applyFont="1" applyFill="1" applyBorder="1" applyAlignment="1">
      <alignment/>
    </xf>
    <xf numFmtId="49" fontId="5" fillId="0" borderId="17" xfId="0" applyNumberFormat="1" applyFont="1" applyBorder="1" applyAlignment="1">
      <alignment/>
    </xf>
    <xf numFmtId="49" fontId="5" fillId="0" borderId="18" xfId="0" applyNumberFormat="1" applyFont="1" applyBorder="1" applyAlignment="1">
      <alignment/>
    </xf>
    <xf numFmtId="0" fontId="5" fillId="0" borderId="19" xfId="0" applyFont="1" applyBorder="1" applyAlignment="1">
      <alignment/>
    </xf>
    <xf numFmtId="49" fontId="5" fillId="0" borderId="20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49" fontId="9" fillId="0" borderId="23" xfId="0" applyNumberFormat="1" applyFont="1" applyBorder="1" applyAlignment="1">
      <alignment/>
    </xf>
    <xf numFmtId="0" fontId="8" fillId="0" borderId="24" xfId="0" applyFont="1" applyBorder="1" applyAlignment="1">
      <alignment/>
    </xf>
    <xf numFmtId="180" fontId="5" fillId="0" borderId="14" xfId="0" applyNumberFormat="1" applyFont="1" applyBorder="1" applyAlignment="1">
      <alignment/>
    </xf>
    <xf numFmtId="180" fontId="5" fillId="0" borderId="14" xfId="0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5" fillId="16" borderId="16" xfId="0" applyNumberFormat="1" applyFont="1" applyFill="1" applyBorder="1" applyAlignment="1">
      <alignment/>
    </xf>
    <xf numFmtId="180" fontId="5" fillId="16" borderId="10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 horizontal="right"/>
    </xf>
    <xf numFmtId="49" fontId="5" fillId="0" borderId="25" xfId="0" applyNumberFormat="1" applyFont="1" applyFill="1" applyBorder="1" applyAlignment="1">
      <alignment/>
    </xf>
    <xf numFmtId="0" fontId="5" fillId="0" borderId="22" xfId="0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180" fontId="5" fillId="0" borderId="22" xfId="0" applyNumberFormat="1" applyFont="1" applyFill="1" applyBorder="1" applyAlignment="1">
      <alignment/>
    </xf>
    <xf numFmtId="180" fontId="5" fillId="0" borderId="22" xfId="0" applyNumberFormat="1" applyFont="1" applyFill="1" applyBorder="1" applyAlignment="1">
      <alignment horizontal="center"/>
    </xf>
    <xf numFmtId="3" fontId="5" fillId="0" borderId="22" xfId="0" applyNumberFormat="1" applyFont="1" applyFill="1" applyBorder="1" applyAlignment="1">
      <alignment horizontal="right"/>
    </xf>
    <xf numFmtId="3" fontId="5" fillId="0" borderId="26" xfId="0" applyNumberFormat="1" applyFont="1" applyFill="1" applyBorder="1" applyAlignment="1">
      <alignment horizontal="right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tabSelected="1" zoomScalePageLayoutView="0" workbookViewId="0" topLeftCell="A1">
      <selection activeCell="J16" sqref="J16"/>
    </sheetView>
  </sheetViews>
  <sheetFormatPr defaultColWidth="10.75390625" defaultRowHeight="12.75"/>
  <cols>
    <col min="1" max="1" width="8.375" style="1" customWidth="1"/>
    <col min="2" max="2" width="17.25390625" style="1" bestFit="1" customWidth="1"/>
    <col min="3" max="3" width="6.625" style="1" bestFit="1" customWidth="1"/>
    <col min="4" max="4" width="4.125" style="1" customWidth="1"/>
    <col min="5" max="5" width="7.75390625" style="1" customWidth="1"/>
    <col min="6" max="6" width="6.75390625" style="1" bestFit="1" customWidth="1"/>
    <col min="7" max="7" width="5.75390625" style="1" customWidth="1"/>
    <col min="8" max="8" width="6.625" style="1" bestFit="1" customWidth="1"/>
    <col min="9" max="9" width="6.25390625" style="1" bestFit="1" customWidth="1"/>
    <col min="10" max="10" width="7.375" style="1" bestFit="1" customWidth="1"/>
    <col min="11" max="11" width="5.75390625" style="1" customWidth="1"/>
    <col min="12" max="12" width="6.625" style="1" bestFit="1" customWidth="1"/>
    <col min="13" max="13" width="5.75390625" style="1" customWidth="1"/>
    <col min="14" max="14" width="6.625" style="1" bestFit="1" customWidth="1"/>
    <col min="15" max="16" width="5.75390625" style="1" bestFit="1" customWidth="1"/>
    <col min="17" max="16384" width="10.75390625" style="1" customWidth="1"/>
  </cols>
  <sheetData>
    <row r="1" spans="1:2" ht="12.75">
      <c r="A1" s="55" t="s">
        <v>25</v>
      </c>
      <c r="B1" s="23"/>
    </row>
    <row r="2" spans="1:2" ht="12.75">
      <c r="A2" s="1" t="s">
        <v>26</v>
      </c>
      <c r="B2" s="23"/>
    </row>
    <row r="3" ht="13.5" thickBot="1">
      <c r="B3" s="23"/>
    </row>
    <row r="4" spans="1:16" s="18" customFormat="1" ht="12.75">
      <c r="A4" s="44" t="s">
        <v>22</v>
      </c>
      <c r="B4" s="45" t="s">
        <v>19</v>
      </c>
      <c r="C4" s="68" t="s">
        <v>27</v>
      </c>
      <c r="D4" s="69"/>
      <c r="E4" s="69"/>
      <c r="F4" s="70"/>
      <c r="G4" s="71" t="s">
        <v>31</v>
      </c>
      <c r="H4" s="66"/>
      <c r="I4" s="66" t="s">
        <v>32</v>
      </c>
      <c r="J4" s="66"/>
      <c r="K4" s="66" t="s">
        <v>33</v>
      </c>
      <c r="L4" s="66"/>
      <c r="M4" s="66" t="s">
        <v>34</v>
      </c>
      <c r="N4" s="66"/>
      <c r="O4" s="66" t="s">
        <v>35</v>
      </c>
      <c r="P4" s="67"/>
    </row>
    <row r="5" spans="1:16" s="18" customFormat="1" ht="13.5" thickBot="1">
      <c r="A5" s="46"/>
      <c r="B5" s="47"/>
      <c r="C5" s="48" t="s">
        <v>30</v>
      </c>
      <c r="D5" s="49" t="s">
        <v>24</v>
      </c>
      <c r="E5" s="48" t="s">
        <v>29</v>
      </c>
      <c r="F5" s="48" t="s">
        <v>28</v>
      </c>
      <c r="G5" s="50" t="s">
        <v>30</v>
      </c>
      <c r="H5" s="50" t="s">
        <v>29</v>
      </c>
      <c r="I5" s="50" t="s">
        <v>30</v>
      </c>
      <c r="J5" s="50" t="s">
        <v>29</v>
      </c>
      <c r="K5" s="50" t="s">
        <v>30</v>
      </c>
      <c r="L5" s="50" t="s">
        <v>29</v>
      </c>
      <c r="M5" s="50" t="s">
        <v>30</v>
      </c>
      <c r="N5" s="50" t="s">
        <v>29</v>
      </c>
      <c r="O5" s="50" t="s">
        <v>30</v>
      </c>
      <c r="P5" s="50" t="s">
        <v>29</v>
      </c>
    </row>
    <row r="6" spans="1:16" s="18" customFormat="1" ht="13.5" thickBot="1">
      <c r="A6" s="24"/>
      <c r="B6" s="4"/>
      <c r="C6" s="19"/>
      <c r="D6" s="25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7" ht="12.75">
      <c r="A7" s="43" t="s">
        <v>63</v>
      </c>
      <c r="B7" s="37" t="s">
        <v>45</v>
      </c>
      <c r="C7" s="6">
        <f>SUM(G7,I7,K7,M7,O7)</f>
        <v>13323</v>
      </c>
      <c r="D7" s="38">
        <v>18</v>
      </c>
      <c r="E7" s="6">
        <f>SUM(H7,J7,L7,N7,P7)</f>
        <v>105355</v>
      </c>
      <c r="F7" s="39">
        <f>SUM(E7/C7)</f>
        <v>7.907753508969451</v>
      </c>
      <c r="G7" s="6">
        <v>1229</v>
      </c>
      <c r="H7" s="6">
        <v>7026</v>
      </c>
      <c r="I7" s="6">
        <v>6503</v>
      </c>
      <c r="J7" s="6">
        <v>49137</v>
      </c>
      <c r="K7" s="6">
        <v>3072</v>
      </c>
      <c r="L7" s="6">
        <v>26100</v>
      </c>
      <c r="M7" s="6">
        <v>2403</v>
      </c>
      <c r="N7" s="6">
        <v>22050</v>
      </c>
      <c r="O7" s="6">
        <v>116</v>
      </c>
      <c r="P7" s="7">
        <v>1042</v>
      </c>
      <c r="Q7" s="2"/>
    </row>
    <row r="8" spans="1:17" ht="12.75">
      <c r="A8" s="41" t="s">
        <v>64</v>
      </c>
      <c r="B8" s="20" t="s">
        <v>2</v>
      </c>
      <c r="C8" s="5">
        <f aca="true" t="shared" si="0" ref="C8:C19">SUM(G8,I8,K8,M8,O8)</f>
        <v>12106</v>
      </c>
      <c r="D8" s="26">
        <v>1</v>
      </c>
      <c r="E8" s="5">
        <f aca="true" t="shared" si="1" ref="E8:E19">SUM(H8,J8,L8,N8,P8)</f>
        <v>92482</v>
      </c>
      <c r="F8" s="15">
        <f>SUM(E8/C8)</f>
        <v>7.639352387245994</v>
      </c>
      <c r="G8" s="5">
        <v>1482</v>
      </c>
      <c r="H8" s="5">
        <v>7783</v>
      </c>
      <c r="I8" s="5">
        <v>5854</v>
      </c>
      <c r="J8" s="5">
        <v>44954</v>
      </c>
      <c r="K8" s="5">
        <v>2223</v>
      </c>
      <c r="L8" s="5">
        <v>17066</v>
      </c>
      <c r="M8" s="5">
        <v>2302</v>
      </c>
      <c r="N8" s="5">
        <v>20645</v>
      </c>
      <c r="O8" s="5">
        <v>245</v>
      </c>
      <c r="P8" s="8">
        <v>2034</v>
      </c>
      <c r="Q8" s="2"/>
    </row>
    <row r="9" spans="1:17" ht="12.75">
      <c r="A9" s="41" t="s">
        <v>65</v>
      </c>
      <c r="B9" s="20" t="s">
        <v>11</v>
      </c>
      <c r="C9" s="5">
        <f>SUM(G9,I9,K9,M9,O9)</f>
        <v>10567</v>
      </c>
      <c r="D9" s="26">
        <v>24.1</v>
      </c>
      <c r="E9" s="5">
        <f>SUM(H9,J9,L9,N9,P9)</f>
        <v>85061</v>
      </c>
      <c r="F9" s="15">
        <f>SUM(E9/C9)</f>
        <v>8.049682975300463</v>
      </c>
      <c r="G9" s="5">
        <v>941</v>
      </c>
      <c r="H9" s="5">
        <v>5145</v>
      </c>
      <c r="I9" s="5">
        <v>5475</v>
      </c>
      <c r="J9" s="5">
        <v>44236</v>
      </c>
      <c r="K9" s="5">
        <v>2574</v>
      </c>
      <c r="L9" s="5">
        <v>20557</v>
      </c>
      <c r="M9" s="5">
        <v>1552</v>
      </c>
      <c r="N9" s="5">
        <v>14964</v>
      </c>
      <c r="O9" s="11">
        <v>25</v>
      </c>
      <c r="P9" s="40">
        <v>159</v>
      </c>
      <c r="Q9" s="2"/>
    </row>
    <row r="10" spans="1:16" s="3" customFormat="1" ht="12.75">
      <c r="A10" s="41" t="s">
        <v>66</v>
      </c>
      <c r="B10" s="20" t="s">
        <v>53</v>
      </c>
      <c r="C10" s="5">
        <f t="shared" si="0"/>
        <v>8936</v>
      </c>
      <c r="D10" s="26">
        <v>-18.5</v>
      </c>
      <c r="E10" s="5">
        <f>SUM(H10,J10,L10,N10,P10)</f>
        <v>62552</v>
      </c>
      <c r="F10" s="15">
        <v>7</v>
      </c>
      <c r="G10" s="5">
        <v>875</v>
      </c>
      <c r="H10" s="5">
        <v>6125</v>
      </c>
      <c r="I10" s="5">
        <v>4940</v>
      </c>
      <c r="J10" s="5">
        <v>34580</v>
      </c>
      <c r="K10" s="5">
        <v>942</v>
      </c>
      <c r="L10" s="5">
        <v>6594</v>
      </c>
      <c r="M10" s="5">
        <v>2098</v>
      </c>
      <c r="N10" s="5">
        <v>14686</v>
      </c>
      <c r="O10" s="5">
        <v>81</v>
      </c>
      <c r="P10" s="8">
        <v>567</v>
      </c>
    </row>
    <row r="11" spans="1:17" ht="12.75">
      <c r="A11" s="41" t="s">
        <v>67</v>
      </c>
      <c r="B11" s="20" t="s">
        <v>39</v>
      </c>
      <c r="C11" s="5">
        <f t="shared" si="0"/>
        <v>8138</v>
      </c>
      <c r="D11" s="26">
        <v>10.5</v>
      </c>
      <c r="E11" s="5">
        <f t="shared" si="1"/>
        <v>61887</v>
      </c>
      <c r="F11" s="15">
        <f>SUM(E11/C11)</f>
        <v>7.604694028016712</v>
      </c>
      <c r="G11" s="5">
        <v>1069</v>
      </c>
      <c r="H11" s="5">
        <v>6310</v>
      </c>
      <c r="I11" s="5">
        <v>4182</v>
      </c>
      <c r="J11" s="5">
        <v>33138</v>
      </c>
      <c r="K11" s="5">
        <v>1322</v>
      </c>
      <c r="L11" s="5">
        <v>9796</v>
      </c>
      <c r="M11" s="5">
        <v>1451</v>
      </c>
      <c r="N11" s="5">
        <v>11668</v>
      </c>
      <c r="O11" s="5">
        <v>114</v>
      </c>
      <c r="P11" s="8">
        <v>975</v>
      </c>
      <c r="Q11" s="2"/>
    </row>
    <row r="12" spans="1:16" s="3" customFormat="1" ht="12.75">
      <c r="A12" s="41" t="s">
        <v>68</v>
      </c>
      <c r="B12" s="20" t="s">
        <v>61</v>
      </c>
      <c r="C12" s="5">
        <f>SUM(G12,I12,K12,M12,O12)</f>
        <v>6751</v>
      </c>
      <c r="D12" s="26">
        <v>2.3</v>
      </c>
      <c r="E12" s="5">
        <f>SUM(H12,J12,L12,N12,P12)</f>
        <v>53744</v>
      </c>
      <c r="F12" s="15">
        <f>SUM(E12/C12)</f>
        <v>7.960894682269293</v>
      </c>
      <c r="G12" s="5">
        <v>676</v>
      </c>
      <c r="H12" s="5">
        <v>3903</v>
      </c>
      <c r="I12" s="5">
        <v>3820</v>
      </c>
      <c r="J12" s="5">
        <v>31508</v>
      </c>
      <c r="K12" s="5">
        <v>1235</v>
      </c>
      <c r="L12" s="5">
        <v>8995</v>
      </c>
      <c r="M12" s="5">
        <v>1007</v>
      </c>
      <c r="N12" s="5">
        <v>9192</v>
      </c>
      <c r="O12" s="5">
        <v>13</v>
      </c>
      <c r="P12" s="8">
        <v>146</v>
      </c>
    </row>
    <row r="13" spans="1:17" ht="12.75">
      <c r="A13" s="41" t="s">
        <v>69</v>
      </c>
      <c r="B13" s="20" t="s">
        <v>13</v>
      </c>
      <c r="C13" s="5">
        <f t="shared" si="0"/>
        <v>6383</v>
      </c>
      <c r="D13" s="26">
        <v>-11</v>
      </c>
      <c r="E13" s="5">
        <f t="shared" si="1"/>
        <v>44681</v>
      </c>
      <c r="F13" s="15">
        <v>7</v>
      </c>
      <c r="G13" s="5">
        <v>893</v>
      </c>
      <c r="H13" s="5">
        <v>6251</v>
      </c>
      <c r="I13" s="5">
        <v>3294</v>
      </c>
      <c r="J13" s="5">
        <v>23058</v>
      </c>
      <c r="K13" s="5">
        <v>652</v>
      </c>
      <c r="L13" s="5">
        <v>4564</v>
      </c>
      <c r="M13" s="5">
        <v>1498</v>
      </c>
      <c r="N13" s="5">
        <v>10486</v>
      </c>
      <c r="O13" s="5">
        <v>46</v>
      </c>
      <c r="P13" s="8">
        <v>322</v>
      </c>
      <c r="Q13" s="2"/>
    </row>
    <row r="14" spans="1:17" ht="12.75">
      <c r="A14" s="41" t="s">
        <v>70</v>
      </c>
      <c r="B14" s="20" t="s">
        <v>20</v>
      </c>
      <c r="C14" s="5">
        <f t="shared" si="0"/>
        <v>6290</v>
      </c>
      <c r="D14" s="26">
        <v>-0.2</v>
      </c>
      <c r="E14" s="5">
        <f t="shared" si="1"/>
        <v>44030</v>
      </c>
      <c r="F14" s="15">
        <f>SUM(E14/C14)</f>
        <v>7</v>
      </c>
      <c r="G14" s="5">
        <v>467</v>
      </c>
      <c r="H14" s="5">
        <v>3269</v>
      </c>
      <c r="I14" s="5">
        <v>3755</v>
      </c>
      <c r="J14" s="5">
        <v>26285</v>
      </c>
      <c r="K14" s="5">
        <v>515</v>
      </c>
      <c r="L14" s="5">
        <v>3605</v>
      </c>
      <c r="M14" s="5">
        <v>1375</v>
      </c>
      <c r="N14" s="5">
        <v>9625</v>
      </c>
      <c r="O14" s="5">
        <v>178</v>
      </c>
      <c r="P14" s="8">
        <v>1246</v>
      </c>
      <c r="Q14" s="2"/>
    </row>
    <row r="15" spans="1:17" ht="12.75">
      <c r="A15" s="41" t="s">
        <v>71</v>
      </c>
      <c r="B15" s="20" t="s">
        <v>8</v>
      </c>
      <c r="C15" s="5">
        <f>SUM(G15,I15,K15,M15,O15)</f>
        <v>6097</v>
      </c>
      <c r="D15" s="26">
        <v>36.9</v>
      </c>
      <c r="E15" s="5">
        <f>SUM(H15,J15,L15,N15,P15)</f>
        <v>40855</v>
      </c>
      <c r="F15" s="15">
        <f>SUM(E15/C15)</f>
        <v>6.70083647695588</v>
      </c>
      <c r="G15" s="5">
        <v>573</v>
      </c>
      <c r="H15" s="5">
        <v>2931</v>
      </c>
      <c r="I15" s="5">
        <v>3552</v>
      </c>
      <c r="J15" s="5">
        <v>22933</v>
      </c>
      <c r="K15" s="5">
        <v>1115</v>
      </c>
      <c r="L15" s="5">
        <v>7796</v>
      </c>
      <c r="M15" s="5">
        <v>780</v>
      </c>
      <c r="N15" s="5">
        <v>6877</v>
      </c>
      <c r="O15" s="5">
        <v>77</v>
      </c>
      <c r="P15" s="8">
        <v>318</v>
      </c>
      <c r="Q15" s="2"/>
    </row>
    <row r="16" spans="1:16" s="12" customFormat="1" ht="12.75">
      <c r="A16" s="42" t="s">
        <v>72</v>
      </c>
      <c r="B16" s="20" t="s">
        <v>5</v>
      </c>
      <c r="C16" s="11">
        <f t="shared" si="0"/>
        <v>5168</v>
      </c>
      <c r="D16" s="27">
        <v>-16.6</v>
      </c>
      <c r="E16" s="11">
        <f t="shared" si="1"/>
        <v>36176</v>
      </c>
      <c r="F16" s="17">
        <f>SUM(E16/C16)</f>
        <v>7</v>
      </c>
      <c r="G16" s="11">
        <v>582</v>
      </c>
      <c r="H16" s="11">
        <v>4074</v>
      </c>
      <c r="I16" s="11">
        <v>2818</v>
      </c>
      <c r="J16" s="11">
        <v>19726</v>
      </c>
      <c r="K16" s="11">
        <v>507</v>
      </c>
      <c r="L16" s="11">
        <v>3549</v>
      </c>
      <c r="M16" s="11">
        <v>1160</v>
      </c>
      <c r="N16" s="11">
        <v>8120</v>
      </c>
      <c r="O16" s="11">
        <v>101</v>
      </c>
      <c r="P16" s="40">
        <v>707</v>
      </c>
    </row>
    <row r="17" spans="1:16" s="3" customFormat="1" ht="12.75">
      <c r="A17" s="42" t="s">
        <v>73</v>
      </c>
      <c r="B17" s="20" t="s">
        <v>55</v>
      </c>
      <c r="C17" s="5">
        <f>SUM(G17,I17,K17,M17,O17)</f>
        <v>4894</v>
      </c>
      <c r="D17" s="26">
        <v>0.1</v>
      </c>
      <c r="E17" s="16">
        <f>SUM(H17,J17,L17,N17,P17)</f>
        <v>34258</v>
      </c>
      <c r="F17" s="15">
        <v>7</v>
      </c>
      <c r="G17" s="5">
        <v>491</v>
      </c>
      <c r="H17" s="16">
        <v>3437</v>
      </c>
      <c r="I17" s="5">
        <v>2718</v>
      </c>
      <c r="J17" s="16">
        <v>19026</v>
      </c>
      <c r="K17" s="5">
        <v>643</v>
      </c>
      <c r="L17" s="16">
        <v>4501</v>
      </c>
      <c r="M17" s="5">
        <v>967</v>
      </c>
      <c r="N17" s="16">
        <v>6769</v>
      </c>
      <c r="O17" s="5">
        <v>75</v>
      </c>
      <c r="P17" s="33">
        <v>525</v>
      </c>
    </row>
    <row r="18" spans="1:16" s="3" customFormat="1" ht="12.75">
      <c r="A18" s="42" t="s">
        <v>74</v>
      </c>
      <c r="B18" s="20" t="s">
        <v>48</v>
      </c>
      <c r="C18" s="5">
        <f t="shared" si="0"/>
        <v>4679</v>
      </c>
      <c r="D18" s="26">
        <v>-16.7</v>
      </c>
      <c r="E18" s="5">
        <f t="shared" si="1"/>
        <v>32753</v>
      </c>
      <c r="F18" s="15">
        <v>7</v>
      </c>
      <c r="G18" s="5">
        <v>485</v>
      </c>
      <c r="H18" s="5">
        <v>3395</v>
      </c>
      <c r="I18" s="5">
        <v>2328</v>
      </c>
      <c r="J18" s="5">
        <v>16296</v>
      </c>
      <c r="K18" s="5">
        <v>863</v>
      </c>
      <c r="L18" s="5">
        <v>6041</v>
      </c>
      <c r="M18" s="5">
        <v>947</v>
      </c>
      <c r="N18" s="5">
        <v>6629</v>
      </c>
      <c r="O18" s="5">
        <v>56</v>
      </c>
      <c r="P18" s="8">
        <v>392</v>
      </c>
    </row>
    <row r="19" spans="1:17" ht="12.75">
      <c r="A19" s="41" t="s">
        <v>75</v>
      </c>
      <c r="B19" s="20" t="s">
        <v>3</v>
      </c>
      <c r="C19" s="5">
        <f t="shared" si="0"/>
        <v>4457</v>
      </c>
      <c r="D19" s="26">
        <v>-8</v>
      </c>
      <c r="E19" s="5">
        <f t="shared" si="1"/>
        <v>33412</v>
      </c>
      <c r="F19" s="15">
        <f>SUM(E19/C19)</f>
        <v>7.496522324433475</v>
      </c>
      <c r="G19" s="5">
        <v>872</v>
      </c>
      <c r="H19" s="5">
        <v>4406</v>
      </c>
      <c r="I19" s="5">
        <v>1959</v>
      </c>
      <c r="J19" s="5">
        <v>17384</v>
      </c>
      <c r="K19" s="5">
        <v>610</v>
      </c>
      <c r="L19" s="5">
        <v>4511</v>
      </c>
      <c r="M19" s="5">
        <v>827</v>
      </c>
      <c r="N19" s="5">
        <v>6057</v>
      </c>
      <c r="O19" s="11">
        <v>189</v>
      </c>
      <c r="P19" s="40">
        <v>1054</v>
      </c>
      <c r="Q19" s="2"/>
    </row>
    <row r="20" spans="1:17" ht="12.75">
      <c r="A20" s="41" t="s">
        <v>76</v>
      </c>
      <c r="B20" s="20" t="s">
        <v>54</v>
      </c>
      <c r="C20" s="5">
        <f>SUM(G20,I20,K20,M20,O20)</f>
        <v>3977</v>
      </c>
      <c r="D20" s="26">
        <v>33.7</v>
      </c>
      <c r="E20" s="5">
        <f>SUM(H20,J20,L20,N20,P20)</f>
        <v>27839</v>
      </c>
      <c r="F20" s="15">
        <v>7</v>
      </c>
      <c r="G20" s="5">
        <v>435</v>
      </c>
      <c r="H20" s="5">
        <v>3045</v>
      </c>
      <c r="I20" s="5">
        <v>2343</v>
      </c>
      <c r="J20" s="5">
        <v>16401</v>
      </c>
      <c r="K20" s="5">
        <v>327</v>
      </c>
      <c r="L20" s="5">
        <v>2289</v>
      </c>
      <c r="M20" s="5">
        <v>742</v>
      </c>
      <c r="N20" s="5">
        <v>5194</v>
      </c>
      <c r="O20" s="5">
        <v>130</v>
      </c>
      <c r="P20" s="8">
        <v>910</v>
      </c>
      <c r="Q20" s="2"/>
    </row>
    <row r="21" spans="1:17" s="12" customFormat="1" ht="12.75">
      <c r="A21" s="42" t="s">
        <v>77</v>
      </c>
      <c r="B21" s="21" t="s">
        <v>51</v>
      </c>
      <c r="C21" s="11">
        <f>SUM(G21,I21,K21,M21,O21)</f>
        <v>3809</v>
      </c>
      <c r="D21" s="27">
        <v>34.7</v>
      </c>
      <c r="E21" s="11">
        <f>SUM(H21,J21,L21,N21,P21)</f>
        <v>26663</v>
      </c>
      <c r="F21" s="17">
        <v>7</v>
      </c>
      <c r="G21" s="11">
        <v>434</v>
      </c>
      <c r="H21" s="11">
        <v>3038</v>
      </c>
      <c r="I21" s="11">
        <v>2095</v>
      </c>
      <c r="J21" s="11">
        <v>14665</v>
      </c>
      <c r="K21" s="11">
        <v>382</v>
      </c>
      <c r="L21" s="11">
        <v>2674</v>
      </c>
      <c r="M21" s="11">
        <v>796</v>
      </c>
      <c r="N21" s="11">
        <v>5572</v>
      </c>
      <c r="O21" s="11">
        <v>102</v>
      </c>
      <c r="P21" s="40">
        <v>714</v>
      </c>
      <c r="Q21" s="14"/>
    </row>
    <row r="22" spans="1:16" s="3" customFormat="1" ht="12.75">
      <c r="A22" s="41" t="s">
        <v>78</v>
      </c>
      <c r="B22" s="20" t="s">
        <v>40</v>
      </c>
      <c r="C22" s="5">
        <f>SUM(G22,I22,K22,M22,O22)</f>
        <v>3806</v>
      </c>
      <c r="D22" s="26">
        <v>-7</v>
      </c>
      <c r="E22" s="5">
        <f>SUM(H22+J22,L22,N22,P22)</f>
        <v>27211</v>
      </c>
      <c r="F22" s="15">
        <f>SUM(E22/C22)</f>
        <v>7.149500788229112</v>
      </c>
      <c r="G22" s="5">
        <v>675</v>
      </c>
      <c r="H22" s="5">
        <v>3734</v>
      </c>
      <c r="I22" s="5">
        <v>1771</v>
      </c>
      <c r="J22" s="5">
        <v>15445</v>
      </c>
      <c r="K22" s="5">
        <v>555</v>
      </c>
      <c r="L22" s="5">
        <v>3092</v>
      </c>
      <c r="M22" s="5">
        <v>755</v>
      </c>
      <c r="N22" s="5">
        <v>4686</v>
      </c>
      <c r="O22" s="11">
        <v>50</v>
      </c>
      <c r="P22" s="40">
        <v>254</v>
      </c>
    </row>
    <row r="23" spans="1:17" ht="12.75">
      <c r="A23" s="41" t="s">
        <v>79</v>
      </c>
      <c r="B23" s="20" t="s">
        <v>37</v>
      </c>
      <c r="C23" s="5">
        <f>SUM(G23,I23,K23,M23,O23)</f>
        <v>3510</v>
      </c>
      <c r="D23" s="26">
        <v>16.6</v>
      </c>
      <c r="E23" s="5">
        <f>SUM(H23,J23,L23,N23,P23)</f>
        <v>26044</v>
      </c>
      <c r="F23" s="15">
        <v>7.4</v>
      </c>
      <c r="G23" s="16">
        <v>452</v>
      </c>
      <c r="H23" s="16">
        <v>2280</v>
      </c>
      <c r="I23" s="16">
        <v>1841</v>
      </c>
      <c r="J23" s="16">
        <v>14327</v>
      </c>
      <c r="K23" s="16">
        <v>692</v>
      </c>
      <c r="L23" s="16">
        <v>5114</v>
      </c>
      <c r="M23" s="16">
        <v>516</v>
      </c>
      <c r="N23" s="16">
        <v>4052</v>
      </c>
      <c r="O23" s="16">
        <v>9</v>
      </c>
      <c r="P23" s="33">
        <v>271</v>
      </c>
      <c r="Q23" s="2"/>
    </row>
    <row r="24" spans="1:17" ht="12.75">
      <c r="A24" s="41" t="s">
        <v>80</v>
      </c>
      <c r="B24" s="20" t="s">
        <v>58</v>
      </c>
      <c r="C24" s="5">
        <f>SUM(G24,I24,K24,M24,O24)</f>
        <v>3311</v>
      </c>
      <c r="D24" s="26">
        <v>13.2</v>
      </c>
      <c r="E24" s="5">
        <f>SUM(H24,J24,L24,N24,P24)</f>
        <v>25243</v>
      </c>
      <c r="F24" s="15">
        <f>SUM(E24/C24)</f>
        <v>7.6239806704922986</v>
      </c>
      <c r="G24" s="5">
        <v>239</v>
      </c>
      <c r="H24" s="5">
        <v>1483</v>
      </c>
      <c r="I24" s="5">
        <v>1647</v>
      </c>
      <c r="J24" s="5">
        <v>12057</v>
      </c>
      <c r="K24" s="5">
        <v>664</v>
      </c>
      <c r="L24" s="5">
        <v>5355</v>
      </c>
      <c r="M24" s="5">
        <v>653</v>
      </c>
      <c r="N24" s="5">
        <v>5480</v>
      </c>
      <c r="O24" s="5">
        <v>108</v>
      </c>
      <c r="P24" s="8">
        <v>868</v>
      </c>
      <c r="Q24" s="2"/>
    </row>
    <row r="25" spans="1:19" s="12" customFormat="1" ht="12.75">
      <c r="A25" s="42" t="s">
        <v>81</v>
      </c>
      <c r="B25" s="21" t="s">
        <v>6</v>
      </c>
      <c r="C25" s="11">
        <f aca="true" t="shared" si="2" ref="C25:C42">SUM(G25,I25,K25,M25,O25)</f>
        <v>3194</v>
      </c>
      <c r="D25" s="27">
        <v>22.2</v>
      </c>
      <c r="E25" s="11">
        <f aca="true" t="shared" si="3" ref="E25:E42">SUM(H25,J25,L25,N25,P25)</f>
        <v>24729</v>
      </c>
      <c r="F25" s="17">
        <f>SUM(E25/C25)</f>
        <v>7.742329367564182</v>
      </c>
      <c r="G25" s="11">
        <v>395</v>
      </c>
      <c r="H25" s="11">
        <v>2041</v>
      </c>
      <c r="I25" s="11">
        <v>1807</v>
      </c>
      <c r="J25" s="11">
        <v>14868</v>
      </c>
      <c r="K25" s="11">
        <v>511</v>
      </c>
      <c r="L25" s="11">
        <v>3962</v>
      </c>
      <c r="M25" s="11">
        <v>448</v>
      </c>
      <c r="N25" s="11">
        <v>3637</v>
      </c>
      <c r="O25" s="11">
        <v>33</v>
      </c>
      <c r="P25" s="40">
        <v>221</v>
      </c>
      <c r="S25" s="13"/>
    </row>
    <row r="26" spans="1:16" s="12" customFormat="1" ht="12.75">
      <c r="A26" s="42" t="s">
        <v>82</v>
      </c>
      <c r="B26" s="20" t="s">
        <v>47</v>
      </c>
      <c r="C26" s="11">
        <f>SUM(G26,I26,K26,M26,O26)</f>
        <v>2958</v>
      </c>
      <c r="D26" s="27">
        <v>-4.1</v>
      </c>
      <c r="E26" s="11">
        <f>SUM(H26,J26,L26,N26,P26)</f>
        <v>17918</v>
      </c>
      <c r="F26" s="17">
        <f>SUM(E26/C26)</f>
        <v>6.057471264367816</v>
      </c>
      <c r="G26" s="11">
        <v>479</v>
      </c>
      <c r="H26" s="11">
        <v>1806</v>
      </c>
      <c r="I26" s="11">
        <v>1240</v>
      </c>
      <c r="J26" s="11">
        <v>9316</v>
      </c>
      <c r="K26" s="11">
        <v>563</v>
      </c>
      <c r="L26" s="11">
        <v>3083</v>
      </c>
      <c r="M26" s="11">
        <v>397</v>
      </c>
      <c r="N26" s="11">
        <v>2452</v>
      </c>
      <c r="O26" s="11">
        <v>279</v>
      </c>
      <c r="P26" s="40">
        <v>1261</v>
      </c>
    </row>
    <row r="27" spans="1:16" s="12" customFormat="1" ht="12.75">
      <c r="A27" s="42" t="s">
        <v>83</v>
      </c>
      <c r="B27" s="21" t="s">
        <v>59</v>
      </c>
      <c r="C27" s="11">
        <f>SUM(G27,I27,K27,M27,O27)</f>
        <v>2902</v>
      </c>
      <c r="D27" s="27">
        <v>25.9</v>
      </c>
      <c r="E27" s="11">
        <f>SUM(H27,J27,L27,N27,P27)</f>
        <v>21701</v>
      </c>
      <c r="F27" s="17">
        <f>SUM(E27/C27)</f>
        <v>7.477946243969676</v>
      </c>
      <c r="G27" s="11">
        <v>395</v>
      </c>
      <c r="H27" s="11">
        <v>1937</v>
      </c>
      <c r="I27" s="11">
        <v>1551</v>
      </c>
      <c r="J27" s="11">
        <v>12046</v>
      </c>
      <c r="K27" s="11">
        <v>565</v>
      </c>
      <c r="L27" s="11">
        <v>4188</v>
      </c>
      <c r="M27" s="11">
        <v>352</v>
      </c>
      <c r="N27" s="11">
        <v>3159</v>
      </c>
      <c r="O27" s="11">
        <v>39</v>
      </c>
      <c r="P27" s="40">
        <v>371</v>
      </c>
    </row>
    <row r="28" spans="1:17" ht="12.75">
      <c r="A28" s="41" t="s">
        <v>84</v>
      </c>
      <c r="B28" s="21" t="s">
        <v>1</v>
      </c>
      <c r="C28" s="11">
        <f>SUM(G28,I28,K28,M28,O28)</f>
        <v>2875</v>
      </c>
      <c r="D28" s="27">
        <v>53.7</v>
      </c>
      <c r="E28" s="11">
        <f>SUM(H28,J28,L28,N28,P28)</f>
        <v>19836</v>
      </c>
      <c r="F28" s="17">
        <v>7.06</v>
      </c>
      <c r="G28" s="11">
        <v>378</v>
      </c>
      <c r="H28" s="11">
        <v>1828</v>
      </c>
      <c r="I28" s="11">
        <v>1507</v>
      </c>
      <c r="J28" s="11">
        <v>11579</v>
      </c>
      <c r="K28" s="11">
        <v>583</v>
      </c>
      <c r="L28" s="11">
        <v>3631</v>
      </c>
      <c r="M28" s="11">
        <v>315</v>
      </c>
      <c r="N28" s="11">
        <v>2612</v>
      </c>
      <c r="O28" s="11">
        <v>92</v>
      </c>
      <c r="P28" s="40">
        <v>186</v>
      </c>
      <c r="Q28" s="2"/>
    </row>
    <row r="29" spans="1:17" ht="12.75">
      <c r="A29" s="41" t="s">
        <v>85</v>
      </c>
      <c r="B29" s="20" t="s">
        <v>9</v>
      </c>
      <c r="C29" s="5">
        <f t="shared" si="2"/>
        <v>2790</v>
      </c>
      <c r="D29" s="26">
        <v>15.6</v>
      </c>
      <c r="E29" s="5">
        <f t="shared" si="3"/>
        <v>19529</v>
      </c>
      <c r="F29" s="15">
        <v>7</v>
      </c>
      <c r="G29" s="5">
        <v>247</v>
      </c>
      <c r="H29" s="5">
        <v>1724</v>
      </c>
      <c r="I29" s="5">
        <v>1692</v>
      </c>
      <c r="J29" s="5">
        <v>11839</v>
      </c>
      <c r="K29" s="5">
        <v>461</v>
      </c>
      <c r="L29" s="5">
        <v>3240</v>
      </c>
      <c r="M29" s="5">
        <v>374</v>
      </c>
      <c r="N29" s="5">
        <v>2612</v>
      </c>
      <c r="O29" s="11">
        <v>16</v>
      </c>
      <c r="P29" s="40">
        <v>114</v>
      </c>
      <c r="Q29" s="2"/>
    </row>
    <row r="30" spans="1:17" ht="12.75">
      <c r="A30" s="42" t="s">
        <v>86</v>
      </c>
      <c r="B30" s="21" t="s">
        <v>38</v>
      </c>
      <c r="C30" s="11">
        <f>SUM(G30,I30,K30,M30,O30)</f>
        <v>2661</v>
      </c>
      <c r="D30" s="27">
        <v>0.9</v>
      </c>
      <c r="E30" s="11">
        <f>SUM(H30,J30,L30,N30,P30)</f>
        <v>20329</v>
      </c>
      <c r="F30" s="17">
        <f>(E30/C30)</f>
        <v>7.639609169485156</v>
      </c>
      <c r="G30" s="11">
        <v>251</v>
      </c>
      <c r="H30" s="11">
        <v>1276</v>
      </c>
      <c r="I30" s="11">
        <v>1317</v>
      </c>
      <c r="J30" s="11">
        <v>9734</v>
      </c>
      <c r="K30" s="11">
        <v>633</v>
      </c>
      <c r="L30" s="11">
        <v>5131</v>
      </c>
      <c r="M30" s="11">
        <v>452</v>
      </c>
      <c r="N30" s="11">
        <v>4122</v>
      </c>
      <c r="O30" s="11">
        <v>8</v>
      </c>
      <c r="P30" s="40">
        <v>66</v>
      </c>
      <c r="Q30" s="2"/>
    </row>
    <row r="31" spans="1:19" s="12" customFormat="1" ht="12.75">
      <c r="A31" s="42" t="s">
        <v>87</v>
      </c>
      <c r="B31" s="20" t="s">
        <v>21</v>
      </c>
      <c r="C31" s="11">
        <f t="shared" si="2"/>
        <v>2640</v>
      </c>
      <c r="D31" s="27">
        <v>14.3</v>
      </c>
      <c r="E31" s="11">
        <f t="shared" si="3"/>
        <v>19911</v>
      </c>
      <c r="F31" s="17">
        <f>SUM(E31/C31)</f>
        <v>7.5420454545454545</v>
      </c>
      <c r="G31" s="11">
        <v>263</v>
      </c>
      <c r="H31" s="11">
        <v>1311</v>
      </c>
      <c r="I31" s="11">
        <v>1669</v>
      </c>
      <c r="J31" s="11">
        <v>13036</v>
      </c>
      <c r="K31" s="11">
        <v>389</v>
      </c>
      <c r="L31" s="11">
        <v>2928</v>
      </c>
      <c r="M31" s="11">
        <v>317</v>
      </c>
      <c r="N31" s="11">
        <v>2612</v>
      </c>
      <c r="O31" s="11">
        <v>2</v>
      </c>
      <c r="P31" s="40">
        <v>24</v>
      </c>
      <c r="S31" s="13"/>
    </row>
    <row r="32" spans="1:16" s="3" customFormat="1" ht="12.75">
      <c r="A32" s="41" t="s">
        <v>88</v>
      </c>
      <c r="B32" s="21" t="s">
        <v>41</v>
      </c>
      <c r="C32" s="11">
        <f>SUM(G32,I32,K32,M32,O32)</f>
        <v>2385</v>
      </c>
      <c r="D32" s="27">
        <v>33.4</v>
      </c>
      <c r="E32" s="11">
        <f>SUM(H32,J32,L32,N32,P32)</f>
        <v>18797</v>
      </c>
      <c r="F32" s="17">
        <f>SUM(E32/C32)</f>
        <v>7.881341719077568</v>
      </c>
      <c r="G32" s="11">
        <v>482</v>
      </c>
      <c r="H32" s="11">
        <v>2201</v>
      </c>
      <c r="I32" s="11">
        <v>1382</v>
      </c>
      <c r="J32" s="11">
        <v>12175</v>
      </c>
      <c r="K32" s="11">
        <v>308</v>
      </c>
      <c r="L32" s="11">
        <v>2710</v>
      </c>
      <c r="M32" s="11">
        <v>190</v>
      </c>
      <c r="N32" s="11">
        <v>1627</v>
      </c>
      <c r="O32" s="11">
        <v>23</v>
      </c>
      <c r="P32" s="40">
        <v>84</v>
      </c>
    </row>
    <row r="33" spans="1:17" s="12" customFormat="1" ht="12.75">
      <c r="A33" s="42" t="s">
        <v>89</v>
      </c>
      <c r="B33" s="21" t="s">
        <v>49</v>
      </c>
      <c r="C33" s="11">
        <f t="shared" si="2"/>
        <v>2267</v>
      </c>
      <c r="D33" s="27">
        <v>19</v>
      </c>
      <c r="E33" s="11">
        <f t="shared" si="3"/>
        <v>15869</v>
      </c>
      <c r="F33" s="17">
        <v>7</v>
      </c>
      <c r="G33" s="11">
        <v>155</v>
      </c>
      <c r="H33" s="11">
        <v>1085</v>
      </c>
      <c r="I33" s="11">
        <v>1522</v>
      </c>
      <c r="J33" s="11">
        <v>10654</v>
      </c>
      <c r="K33" s="11">
        <v>172</v>
      </c>
      <c r="L33" s="11">
        <v>1204</v>
      </c>
      <c r="M33" s="11">
        <v>410</v>
      </c>
      <c r="N33" s="11">
        <v>2870</v>
      </c>
      <c r="O33" s="11">
        <v>8</v>
      </c>
      <c r="P33" s="40">
        <v>56</v>
      </c>
      <c r="Q33" s="14"/>
    </row>
    <row r="34" spans="1:16" s="12" customFormat="1" ht="12.75">
      <c r="A34" s="42" t="s">
        <v>90</v>
      </c>
      <c r="B34" s="21" t="s">
        <v>56</v>
      </c>
      <c r="C34" s="11">
        <f t="shared" si="2"/>
        <v>2187</v>
      </c>
      <c r="D34" s="27">
        <v>19.1</v>
      </c>
      <c r="E34" s="11">
        <f t="shared" si="3"/>
        <v>17979</v>
      </c>
      <c r="F34" s="17">
        <f>SUM(E34/C34)</f>
        <v>8.220850480109739</v>
      </c>
      <c r="G34" s="11">
        <v>209</v>
      </c>
      <c r="H34" s="11">
        <v>1357</v>
      </c>
      <c r="I34" s="11">
        <v>1397</v>
      </c>
      <c r="J34" s="11">
        <v>11663</v>
      </c>
      <c r="K34" s="11">
        <v>220</v>
      </c>
      <c r="L34" s="11">
        <v>1987</v>
      </c>
      <c r="M34" s="11">
        <v>342</v>
      </c>
      <c r="N34" s="11">
        <v>2898</v>
      </c>
      <c r="O34" s="11">
        <v>19</v>
      </c>
      <c r="P34" s="40">
        <v>74</v>
      </c>
    </row>
    <row r="35" spans="1:17" ht="12.75">
      <c r="A35" s="41" t="s">
        <v>91</v>
      </c>
      <c r="B35" s="21" t="s">
        <v>50</v>
      </c>
      <c r="C35" s="11">
        <f>SUM(G35,I35,K35,M35,O35)</f>
        <v>1786</v>
      </c>
      <c r="D35" s="27">
        <v>42.9</v>
      </c>
      <c r="E35" s="11">
        <f>SUM(H35,J35,L35,N35,P35)</f>
        <v>13658</v>
      </c>
      <c r="F35" s="17">
        <f>(E35/C35)</f>
        <v>7.647256438969765</v>
      </c>
      <c r="G35" s="11">
        <v>199</v>
      </c>
      <c r="H35" s="11">
        <v>996</v>
      </c>
      <c r="I35" s="11">
        <v>1018</v>
      </c>
      <c r="J35" s="11">
        <v>8265</v>
      </c>
      <c r="K35" s="11">
        <v>241</v>
      </c>
      <c r="L35" s="11">
        <v>1445</v>
      </c>
      <c r="M35" s="11">
        <v>313</v>
      </c>
      <c r="N35" s="11">
        <v>2819</v>
      </c>
      <c r="O35" s="11">
        <v>15</v>
      </c>
      <c r="P35" s="40">
        <v>133</v>
      </c>
      <c r="Q35" s="2"/>
    </row>
    <row r="36" spans="1:17" ht="12.75">
      <c r="A36" s="41" t="s">
        <v>92</v>
      </c>
      <c r="B36" s="20" t="s">
        <v>7</v>
      </c>
      <c r="C36" s="5">
        <f>SUM(G36,I36,K36,M36,O36)</f>
        <v>1703</v>
      </c>
      <c r="D36" s="26">
        <v>38.2</v>
      </c>
      <c r="E36" s="5">
        <f>SUM(H36,J36,L36,N36,P36)</f>
        <v>11702</v>
      </c>
      <c r="F36" s="15">
        <f>SUM(E36/C36)</f>
        <v>6.871403405754551</v>
      </c>
      <c r="G36" s="5">
        <v>234</v>
      </c>
      <c r="H36" s="5">
        <v>1351</v>
      </c>
      <c r="I36" s="5">
        <v>775</v>
      </c>
      <c r="J36" s="5">
        <v>5326</v>
      </c>
      <c r="K36" s="5">
        <v>275</v>
      </c>
      <c r="L36" s="5">
        <v>1901</v>
      </c>
      <c r="M36" s="5">
        <v>291</v>
      </c>
      <c r="N36" s="5">
        <v>2410</v>
      </c>
      <c r="O36" s="5">
        <v>128</v>
      </c>
      <c r="P36" s="8">
        <v>714</v>
      </c>
      <c r="Q36" s="2"/>
    </row>
    <row r="37" spans="1:17" ht="12.75">
      <c r="A37" s="41" t="s">
        <v>93</v>
      </c>
      <c r="B37" s="20" t="s">
        <v>14</v>
      </c>
      <c r="C37" s="11">
        <f t="shared" si="2"/>
        <v>1658</v>
      </c>
      <c r="D37" s="27">
        <v>0.8</v>
      </c>
      <c r="E37" s="11">
        <f t="shared" si="3"/>
        <v>10551</v>
      </c>
      <c r="F37" s="17">
        <v>7.06</v>
      </c>
      <c r="G37" s="11">
        <v>313</v>
      </c>
      <c r="H37" s="11">
        <v>1210</v>
      </c>
      <c r="I37" s="11">
        <v>748</v>
      </c>
      <c r="J37" s="11">
        <v>5443</v>
      </c>
      <c r="K37" s="11">
        <v>296</v>
      </c>
      <c r="L37" s="11">
        <v>1898</v>
      </c>
      <c r="M37" s="11">
        <v>293</v>
      </c>
      <c r="N37" s="11">
        <v>1867</v>
      </c>
      <c r="O37" s="11">
        <v>8</v>
      </c>
      <c r="P37" s="40">
        <v>133</v>
      </c>
      <c r="Q37" s="2"/>
    </row>
    <row r="38" spans="1:17" ht="12.75">
      <c r="A38" s="41" t="s">
        <v>94</v>
      </c>
      <c r="B38" s="20" t="s">
        <v>17</v>
      </c>
      <c r="C38" s="5">
        <f t="shared" si="2"/>
        <v>1554</v>
      </c>
      <c r="D38" s="26">
        <v>24.5</v>
      </c>
      <c r="E38" s="5">
        <f t="shared" si="3"/>
        <v>10475</v>
      </c>
      <c r="F38" s="15">
        <f>SUM(E38/C38)</f>
        <v>6.740669240669241</v>
      </c>
      <c r="G38" s="5">
        <v>91</v>
      </c>
      <c r="H38" s="5">
        <v>507</v>
      </c>
      <c r="I38" s="5">
        <v>938</v>
      </c>
      <c r="J38" s="5">
        <v>6805</v>
      </c>
      <c r="K38" s="5">
        <v>244</v>
      </c>
      <c r="L38" s="5">
        <v>1291</v>
      </c>
      <c r="M38" s="5">
        <v>248</v>
      </c>
      <c r="N38" s="5">
        <v>1741</v>
      </c>
      <c r="O38" s="5">
        <v>33</v>
      </c>
      <c r="P38" s="8">
        <v>131</v>
      </c>
      <c r="Q38" s="2"/>
    </row>
    <row r="39" spans="1:16" s="3" customFormat="1" ht="12.75">
      <c r="A39" s="42" t="s">
        <v>95</v>
      </c>
      <c r="B39" s="21" t="s">
        <v>60</v>
      </c>
      <c r="C39" s="11">
        <f>SUM(G39,I39,K39,M39,O39)</f>
        <v>1309</v>
      </c>
      <c r="D39" s="27">
        <v>19.5</v>
      </c>
      <c r="E39" s="11">
        <f>SUM(H39,J39,L39,N39,P39)</f>
        <v>8332</v>
      </c>
      <c r="F39" s="17">
        <f>SUM(E39/C39)</f>
        <v>6.365164247517189</v>
      </c>
      <c r="G39" s="11">
        <v>129</v>
      </c>
      <c r="H39" s="11">
        <v>649</v>
      </c>
      <c r="I39" s="11">
        <v>687</v>
      </c>
      <c r="J39" s="11">
        <v>5230</v>
      </c>
      <c r="K39" s="11">
        <v>213</v>
      </c>
      <c r="L39" s="11">
        <v>1217</v>
      </c>
      <c r="M39" s="11">
        <v>271</v>
      </c>
      <c r="N39" s="11">
        <v>1194</v>
      </c>
      <c r="O39" s="11">
        <v>9</v>
      </c>
      <c r="P39" s="40">
        <v>42</v>
      </c>
    </row>
    <row r="40" spans="1:17" ht="12.75">
      <c r="A40" s="42" t="s">
        <v>101</v>
      </c>
      <c r="B40" s="21" t="s">
        <v>0</v>
      </c>
      <c r="C40" s="11">
        <f>SUM(G40,I40,K40,M40,O40)</f>
        <v>1293</v>
      </c>
      <c r="D40" s="27">
        <v>21.2</v>
      </c>
      <c r="E40" s="11">
        <f>SUM(H40,J40,L40,N40,P40)</f>
        <v>8997</v>
      </c>
      <c r="F40" s="17">
        <f>SUM(E40/C40)</f>
        <v>6.958236658932715</v>
      </c>
      <c r="G40" s="11">
        <v>131</v>
      </c>
      <c r="H40" s="11">
        <v>620</v>
      </c>
      <c r="I40" s="11">
        <v>653</v>
      </c>
      <c r="J40" s="11">
        <v>4515</v>
      </c>
      <c r="K40" s="11">
        <v>249</v>
      </c>
      <c r="L40" s="11">
        <v>1820</v>
      </c>
      <c r="M40" s="11">
        <v>248</v>
      </c>
      <c r="N40" s="11">
        <v>1966</v>
      </c>
      <c r="O40" s="11">
        <v>12</v>
      </c>
      <c r="P40" s="40">
        <v>76</v>
      </c>
      <c r="Q40" s="2"/>
    </row>
    <row r="41" spans="1:17" ht="12.75">
      <c r="A41" s="41" t="s">
        <v>102</v>
      </c>
      <c r="B41" s="20" t="s">
        <v>62</v>
      </c>
      <c r="C41" s="5">
        <f t="shared" si="2"/>
        <v>1145</v>
      </c>
      <c r="D41" s="26">
        <v>11</v>
      </c>
      <c r="E41" s="5">
        <f t="shared" si="3"/>
        <v>8739</v>
      </c>
      <c r="F41" s="15">
        <f>SUM(E41/C41)</f>
        <v>7.632314410480349</v>
      </c>
      <c r="G41" s="5">
        <v>110</v>
      </c>
      <c r="H41" s="5">
        <v>713</v>
      </c>
      <c r="I41" s="5">
        <v>700</v>
      </c>
      <c r="J41" s="5">
        <v>5348</v>
      </c>
      <c r="K41" s="5">
        <v>187</v>
      </c>
      <c r="L41" s="5">
        <v>1602</v>
      </c>
      <c r="M41" s="5">
        <v>128</v>
      </c>
      <c r="N41" s="5">
        <v>968</v>
      </c>
      <c r="O41" s="11">
        <v>20</v>
      </c>
      <c r="P41" s="40">
        <v>108</v>
      </c>
      <c r="Q41" s="2"/>
    </row>
    <row r="42" spans="1:16" s="3" customFormat="1" ht="12.75">
      <c r="A42" s="41" t="s">
        <v>103</v>
      </c>
      <c r="B42" s="20" t="s">
        <v>46</v>
      </c>
      <c r="C42" s="5">
        <f t="shared" si="2"/>
        <v>1140</v>
      </c>
      <c r="D42" s="26">
        <v>10.5</v>
      </c>
      <c r="E42" s="5">
        <f t="shared" si="3"/>
        <v>7980</v>
      </c>
      <c r="F42" s="15">
        <v>7</v>
      </c>
      <c r="G42" s="5">
        <v>90</v>
      </c>
      <c r="H42" s="5">
        <v>630</v>
      </c>
      <c r="I42" s="5">
        <v>609</v>
      </c>
      <c r="J42" s="5">
        <v>4263</v>
      </c>
      <c r="K42" s="5">
        <v>255</v>
      </c>
      <c r="L42" s="5">
        <v>1785</v>
      </c>
      <c r="M42" s="5">
        <v>173</v>
      </c>
      <c r="N42" s="5">
        <v>1211</v>
      </c>
      <c r="O42" s="5">
        <v>13</v>
      </c>
      <c r="P42" s="8">
        <v>91</v>
      </c>
    </row>
    <row r="43" spans="1:17" ht="12.75">
      <c r="A43" s="41" t="s">
        <v>104</v>
      </c>
      <c r="B43" s="20" t="s">
        <v>4</v>
      </c>
      <c r="C43" s="5">
        <f>SUM(G43,I43,K43,M43,O43)</f>
        <v>1091</v>
      </c>
      <c r="D43" s="26">
        <v>-16</v>
      </c>
      <c r="E43" s="5">
        <f>SUM(H43,J43,L43,N43,P43)</f>
        <v>6541</v>
      </c>
      <c r="F43" s="15">
        <f>SUM(E43/C43)</f>
        <v>5.995417048579285</v>
      </c>
      <c r="G43" s="11">
        <v>217</v>
      </c>
      <c r="H43" s="11">
        <v>1069</v>
      </c>
      <c r="I43" s="11">
        <v>368</v>
      </c>
      <c r="J43" s="11">
        <v>2838</v>
      </c>
      <c r="K43" s="11">
        <v>216</v>
      </c>
      <c r="L43" s="11">
        <v>1209</v>
      </c>
      <c r="M43" s="11">
        <v>194</v>
      </c>
      <c r="N43" s="11">
        <v>1079</v>
      </c>
      <c r="O43" s="11">
        <v>96</v>
      </c>
      <c r="P43" s="40">
        <v>346</v>
      </c>
      <c r="Q43" s="2"/>
    </row>
    <row r="44" spans="1:17" ht="12.75">
      <c r="A44" s="41" t="s">
        <v>105</v>
      </c>
      <c r="B44" s="20" t="s">
        <v>96</v>
      </c>
      <c r="C44" s="5">
        <f aca="true" t="shared" si="4" ref="C44:C55">SUM(G44,I44,K44,M44,O44)</f>
        <v>1084</v>
      </c>
      <c r="D44" s="26">
        <v>-1.2</v>
      </c>
      <c r="E44" s="5">
        <f aca="true" t="shared" si="5" ref="E44:E55">SUM(H44,J44,L44,N44,P44)</f>
        <v>6799</v>
      </c>
      <c r="F44" s="15">
        <f>SUM(E44/C44)</f>
        <v>6.272140221402214</v>
      </c>
      <c r="G44" s="5">
        <v>400</v>
      </c>
      <c r="H44" s="5">
        <v>2071</v>
      </c>
      <c r="I44" s="5">
        <v>357</v>
      </c>
      <c r="J44" s="5">
        <v>3103</v>
      </c>
      <c r="K44" s="5">
        <v>228</v>
      </c>
      <c r="L44" s="5">
        <v>1106</v>
      </c>
      <c r="M44" s="5">
        <v>82</v>
      </c>
      <c r="N44" s="5">
        <v>423</v>
      </c>
      <c r="O44" s="5">
        <v>17</v>
      </c>
      <c r="P44" s="8">
        <v>96</v>
      </c>
      <c r="Q44" s="2"/>
    </row>
    <row r="45" spans="1:17" ht="12.75">
      <c r="A45" s="41" t="s">
        <v>106</v>
      </c>
      <c r="B45" s="20" t="s">
        <v>52</v>
      </c>
      <c r="C45" s="5">
        <f t="shared" si="4"/>
        <v>1043</v>
      </c>
      <c r="D45" s="26">
        <v>-1.8</v>
      </c>
      <c r="E45" s="5">
        <f t="shared" si="5"/>
        <v>7314</v>
      </c>
      <c r="F45" s="15">
        <v>7</v>
      </c>
      <c r="G45" s="5">
        <v>102</v>
      </c>
      <c r="H45" s="5">
        <v>720</v>
      </c>
      <c r="I45" s="5">
        <v>579</v>
      </c>
      <c r="J45" s="5">
        <v>4056</v>
      </c>
      <c r="K45" s="5">
        <v>185</v>
      </c>
      <c r="L45" s="5">
        <v>1296</v>
      </c>
      <c r="M45" s="5">
        <v>172</v>
      </c>
      <c r="N45" s="5">
        <v>1206</v>
      </c>
      <c r="O45" s="5">
        <v>5</v>
      </c>
      <c r="P45" s="8">
        <v>36</v>
      </c>
      <c r="Q45" s="2"/>
    </row>
    <row r="46" spans="1:16" s="3" customFormat="1" ht="12.75">
      <c r="A46" s="56" t="s">
        <v>107</v>
      </c>
      <c r="B46" s="28" t="s">
        <v>57</v>
      </c>
      <c r="C46" s="29">
        <v>1012</v>
      </c>
      <c r="D46" s="57">
        <v>0.3</v>
      </c>
      <c r="E46" s="29">
        <v>7084</v>
      </c>
      <c r="F46" s="30">
        <v>7</v>
      </c>
      <c r="G46" s="31" t="s">
        <v>44</v>
      </c>
      <c r="H46" s="31" t="s">
        <v>44</v>
      </c>
      <c r="I46" s="31" t="s">
        <v>44</v>
      </c>
      <c r="J46" s="31" t="s">
        <v>44</v>
      </c>
      <c r="K46" s="31" t="s">
        <v>44</v>
      </c>
      <c r="L46" s="31" t="s">
        <v>44</v>
      </c>
      <c r="M46" s="31" t="s">
        <v>44</v>
      </c>
      <c r="N46" s="31" t="s">
        <v>44</v>
      </c>
      <c r="O46" s="31" t="s">
        <v>44</v>
      </c>
      <c r="P46" s="32" t="s">
        <v>44</v>
      </c>
    </row>
    <row r="47" spans="1:17" s="12" customFormat="1" ht="12.75">
      <c r="A47" s="42" t="s">
        <v>108</v>
      </c>
      <c r="B47" s="21" t="s">
        <v>36</v>
      </c>
      <c r="C47" s="11">
        <f t="shared" si="4"/>
        <v>1008</v>
      </c>
      <c r="D47" s="27">
        <v>-3.6</v>
      </c>
      <c r="E47" s="11">
        <f t="shared" si="5"/>
        <v>7067</v>
      </c>
      <c r="F47" s="17">
        <f>SUM(E47/C47)</f>
        <v>7.010912698412699</v>
      </c>
      <c r="G47" s="11">
        <v>99</v>
      </c>
      <c r="H47" s="11">
        <v>693</v>
      </c>
      <c r="I47" s="11">
        <v>586</v>
      </c>
      <c r="J47" s="11">
        <v>4098</v>
      </c>
      <c r="K47" s="11">
        <v>154</v>
      </c>
      <c r="L47" s="11">
        <v>1078</v>
      </c>
      <c r="M47" s="11">
        <v>153</v>
      </c>
      <c r="N47" s="11">
        <v>1082</v>
      </c>
      <c r="O47" s="11">
        <v>16</v>
      </c>
      <c r="P47" s="40">
        <v>116</v>
      </c>
      <c r="Q47" s="14"/>
    </row>
    <row r="48" spans="1:17" ht="12.75">
      <c r="A48" s="41" t="s">
        <v>109</v>
      </c>
      <c r="B48" s="20" t="s">
        <v>97</v>
      </c>
      <c r="C48" s="5">
        <f t="shared" si="4"/>
        <v>999</v>
      </c>
      <c r="D48" s="26">
        <v>2.1</v>
      </c>
      <c r="E48" s="5">
        <f t="shared" si="5"/>
        <v>6837</v>
      </c>
      <c r="F48" s="15">
        <f>E48/C48</f>
        <v>6.843843843843844</v>
      </c>
      <c r="G48" s="5">
        <v>111</v>
      </c>
      <c r="H48" s="5">
        <v>543</v>
      </c>
      <c r="I48" s="5">
        <v>382</v>
      </c>
      <c r="J48" s="5">
        <v>2927</v>
      </c>
      <c r="K48" s="5">
        <v>164</v>
      </c>
      <c r="L48" s="5">
        <v>1135</v>
      </c>
      <c r="M48" s="5">
        <v>218</v>
      </c>
      <c r="N48" s="5">
        <v>1560</v>
      </c>
      <c r="O48" s="5">
        <v>124</v>
      </c>
      <c r="P48" s="8">
        <v>672</v>
      </c>
      <c r="Q48" s="2"/>
    </row>
    <row r="49" spans="1:17" ht="12.75">
      <c r="A49" s="41" t="s">
        <v>110</v>
      </c>
      <c r="B49" s="20" t="s">
        <v>16</v>
      </c>
      <c r="C49" s="5">
        <f t="shared" si="4"/>
        <v>848</v>
      </c>
      <c r="D49" s="26">
        <v>33.8</v>
      </c>
      <c r="E49" s="5">
        <f t="shared" si="5"/>
        <v>4867</v>
      </c>
      <c r="F49" s="15">
        <f>E49/C49</f>
        <v>5.73938679245283</v>
      </c>
      <c r="G49" s="16">
        <v>153</v>
      </c>
      <c r="H49" s="16">
        <v>644</v>
      </c>
      <c r="I49" s="16">
        <v>363</v>
      </c>
      <c r="J49" s="16">
        <v>2708</v>
      </c>
      <c r="K49" s="16">
        <v>195</v>
      </c>
      <c r="L49" s="16">
        <v>969</v>
      </c>
      <c r="M49" s="16">
        <v>114</v>
      </c>
      <c r="N49" s="16">
        <v>474</v>
      </c>
      <c r="O49" s="16">
        <v>23</v>
      </c>
      <c r="P49" s="33">
        <v>72</v>
      </c>
      <c r="Q49" s="2"/>
    </row>
    <row r="50" spans="1:17" ht="12.75">
      <c r="A50" s="41" t="s">
        <v>98</v>
      </c>
      <c r="B50" s="20" t="s">
        <v>99</v>
      </c>
      <c r="C50" s="5">
        <f t="shared" si="4"/>
        <v>835</v>
      </c>
      <c r="D50" s="26">
        <v>29.5</v>
      </c>
      <c r="E50" s="5">
        <f t="shared" si="5"/>
        <v>6541</v>
      </c>
      <c r="F50" s="15">
        <f>SUM(E50/C50)</f>
        <v>7.833532934131736</v>
      </c>
      <c r="G50" s="5">
        <v>98</v>
      </c>
      <c r="H50" s="5">
        <v>586</v>
      </c>
      <c r="I50" s="5">
        <v>455</v>
      </c>
      <c r="J50" s="5">
        <v>3584</v>
      </c>
      <c r="K50" s="5">
        <v>169</v>
      </c>
      <c r="L50" s="5">
        <v>1270</v>
      </c>
      <c r="M50" s="5">
        <v>102</v>
      </c>
      <c r="N50" s="5">
        <v>1042</v>
      </c>
      <c r="O50" s="11">
        <v>11</v>
      </c>
      <c r="P50" s="40">
        <v>59</v>
      </c>
      <c r="Q50" s="2"/>
    </row>
    <row r="51" spans="1:17" ht="12.75">
      <c r="A51" s="42" t="s">
        <v>111</v>
      </c>
      <c r="B51" s="21" t="s">
        <v>42</v>
      </c>
      <c r="C51" s="11">
        <v>816</v>
      </c>
      <c r="D51" s="27">
        <v>17.2</v>
      </c>
      <c r="E51" s="11">
        <v>7492</v>
      </c>
      <c r="F51" s="17">
        <f>SUM(E51/C51)</f>
        <v>9.181372549019608</v>
      </c>
      <c r="G51" s="22" t="s">
        <v>44</v>
      </c>
      <c r="H51" s="22" t="s">
        <v>44</v>
      </c>
      <c r="I51" s="22" t="s">
        <v>44</v>
      </c>
      <c r="J51" s="22" t="s">
        <v>44</v>
      </c>
      <c r="K51" s="22" t="s">
        <v>44</v>
      </c>
      <c r="L51" s="22" t="s">
        <v>44</v>
      </c>
      <c r="M51" s="22" t="s">
        <v>44</v>
      </c>
      <c r="N51" s="22" t="s">
        <v>44</v>
      </c>
      <c r="O51" s="22" t="s">
        <v>44</v>
      </c>
      <c r="P51" s="58" t="s">
        <v>44</v>
      </c>
      <c r="Q51" s="2"/>
    </row>
    <row r="52" spans="1:17" ht="12.75">
      <c r="A52" s="41" t="s">
        <v>112</v>
      </c>
      <c r="B52" s="20" t="s">
        <v>10</v>
      </c>
      <c r="C52" s="5">
        <f t="shared" si="4"/>
        <v>780</v>
      </c>
      <c r="D52" s="26">
        <v>-1.9</v>
      </c>
      <c r="E52" s="5">
        <f t="shared" si="5"/>
        <v>5345</v>
      </c>
      <c r="F52" s="15">
        <f>SUM(E52/C52)</f>
        <v>6.852564102564102</v>
      </c>
      <c r="G52" s="5">
        <v>137</v>
      </c>
      <c r="H52" s="5">
        <v>649</v>
      </c>
      <c r="I52" s="5">
        <v>375</v>
      </c>
      <c r="J52" s="5">
        <v>3059</v>
      </c>
      <c r="K52" s="5">
        <v>115</v>
      </c>
      <c r="L52" s="5">
        <v>707</v>
      </c>
      <c r="M52" s="5">
        <v>123</v>
      </c>
      <c r="N52" s="5">
        <v>795</v>
      </c>
      <c r="O52" s="11">
        <v>30</v>
      </c>
      <c r="P52" s="40">
        <v>135</v>
      </c>
      <c r="Q52" s="2"/>
    </row>
    <row r="53" spans="1:17" ht="12.75">
      <c r="A53" s="41" t="s">
        <v>113</v>
      </c>
      <c r="B53" s="20" t="s">
        <v>12</v>
      </c>
      <c r="C53" s="5">
        <f t="shared" si="4"/>
        <v>701</v>
      </c>
      <c r="D53" s="26">
        <v>28.5</v>
      </c>
      <c r="E53" s="5">
        <f t="shared" si="5"/>
        <v>5273</v>
      </c>
      <c r="F53" s="15">
        <f>SUM(E53/C53)</f>
        <v>7.522111269614836</v>
      </c>
      <c r="G53" s="16" t="s">
        <v>44</v>
      </c>
      <c r="H53" s="16" t="s">
        <v>44</v>
      </c>
      <c r="I53" s="16">
        <v>420</v>
      </c>
      <c r="J53" s="16">
        <v>3369</v>
      </c>
      <c r="K53" s="16">
        <v>112</v>
      </c>
      <c r="L53" s="16">
        <v>793</v>
      </c>
      <c r="M53" s="16">
        <v>82</v>
      </c>
      <c r="N53" s="16">
        <v>770</v>
      </c>
      <c r="O53" s="16">
        <v>87</v>
      </c>
      <c r="P53" s="33">
        <v>341</v>
      </c>
      <c r="Q53" s="2"/>
    </row>
    <row r="54" spans="1:17" ht="12.75">
      <c r="A54" s="41" t="s">
        <v>114</v>
      </c>
      <c r="B54" s="20" t="s">
        <v>18</v>
      </c>
      <c r="C54" s="5">
        <f t="shared" si="4"/>
        <v>696</v>
      </c>
      <c r="D54" s="26">
        <v>19.6</v>
      </c>
      <c r="E54" s="5">
        <f t="shared" si="5"/>
        <v>4734</v>
      </c>
      <c r="F54" s="15">
        <f>SUM(E54/C54)</f>
        <v>6.801724137931035</v>
      </c>
      <c r="G54" s="5">
        <v>87</v>
      </c>
      <c r="H54" s="5">
        <v>102</v>
      </c>
      <c r="I54" s="5">
        <v>334</v>
      </c>
      <c r="J54" s="5">
        <v>2519</v>
      </c>
      <c r="K54" s="5">
        <v>174</v>
      </c>
      <c r="L54" s="5">
        <v>1296</v>
      </c>
      <c r="M54" s="5">
        <v>94</v>
      </c>
      <c r="N54" s="5">
        <v>784</v>
      </c>
      <c r="O54" s="5">
        <v>7</v>
      </c>
      <c r="P54" s="8">
        <v>33</v>
      </c>
      <c r="Q54" s="2"/>
    </row>
    <row r="55" spans="1:17" ht="12.75">
      <c r="A55" s="41" t="s">
        <v>43</v>
      </c>
      <c r="B55" s="20" t="s">
        <v>100</v>
      </c>
      <c r="C55" s="5">
        <f t="shared" si="4"/>
        <v>680</v>
      </c>
      <c r="D55" s="26"/>
      <c r="E55" s="5">
        <f t="shared" si="5"/>
        <v>4044</v>
      </c>
      <c r="F55" s="15">
        <v>5.9</v>
      </c>
      <c r="G55" s="5">
        <v>48</v>
      </c>
      <c r="H55" s="5">
        <v>247</v>
      </c>
      <c r="I55" s="5">
        <v>353</v>
      </c>
      <c r="J55" s="5">
        <v>2499</v>
      </c>
      <c r="K55" s="5">
        <v>176</v>
      </c>
      <c r="L55" s="5">
        <v>898</v>
      </c>
      <c r="M55" s="5">
        <v>93</v>
      </c>
      <c r="N55" s="5">
        <v>384</v>
      </c>
      <c r="O55" s="11">
        <v>10</v>
      </c>
      <c r="P55" s="40">
        <v>16</v>
      </c>
      <c r="Q55" s="2"/>
    </row>
    <row r="56" spans="1:17" ht="13.5" thickBot="1">
      <c r="A56" s="59" t="s">
        <v>115</v>
      </c>
      <c r="B56" s="60" t="s">
        <v>15</v>
      </c>
      <c r="C56" s="61">
        <f>SUM(G56,I56,K56,M56,O56)</f>
        <v>630</v>
      </c>
      <c r="D56" s="62">
        <v>16.8</v>
      </c>
      <c r="E56" s="61">
        <f>SUM(H56,J56,L56,N56,P56)</f>
        <v>2908</v>
      </c>
      <c r="F56" s="63">
        <f>SUM(E56/C56)</f>
        <v>4.6158730158730155</v>
      </c>
      <c r="G56" s="64">
        <v>121</v>
      </c>
      <c r="H56" s="64">
        <v>491</v>
      </c>
      <c r="I56" s="64">
        <v>364</v>
      </c>
      <c r="J56" s="64">
        <v>1883</v>
      </c>
      <c r="K56" s="64">
        <v>37</v>
      </c>
      <c r="L56" s="64">
        <v>219</v>
      </c>
      <c r="M56" s="64">
        <v>27</v>
      </c>
      <c r="N56" s="64">
        <v>71</v>
      </c>
      <c r="O56" s="64">
        <v>81</v>
      </c>
      <c r="P56" s="65">
        <v>244</v>
      </c>
      <c r="Q56" s="2"/>
    </row>
    <row r="57" spans="1:17" ht="13.5" thickBot="1">
      <c r="A57" s="24"/>
      <c r="B57" s="18"/>
      <c r="C57" s="34"/>
      <c r="D57" s="35"/>
      <c r="E57" s="34"/>
      <c r="F57" s="25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2"/>
    </row>
    <row r="58" spans="1:17" ht="13.5" thickBot="1">
      <c r="A58" s="51" t="s">
        <v>23</v>
      </c>
      <c r="B58" s="52"/>
      <c r="C58" s="9">
        <f>SUM(C7:C56)</f>
        <v>166872</v>
      </c>
      <c r="D58" s="53">
        <v>9.7</v>
      </c>
      <c r="E58" s="9">
        <f>SUM(E7:E56)</f>
        <v>1220124</v>
      </c>
      <c r="F58" s="54">
        <f>SUM(E58/C58)</f>
        <v>7.311735941320293</v>
      </c>
      <c r="G58" s="9">
        <f aca="true" t="shared" si="6" ref="G58:P58">SUM(G7:G56)</f>
        <v>18994</v>
      </c>
      <c r="H58" s="9">
        <f t="shared" si="6"/>
        <v>108692</v>
      </c>
      <c r="I58" s="9">
        <f t="shared" si="6"/>
        <v>87043</v>
      </c>
      <c r="J58" s="9">
        <f t="shared" si="6"/>
        <v>653904</v>
      </c>
      <c r="K58" s="9">
        <f t="shared" si="6"/>
        <v>27183</v>
      </c>
      <c r="L58" s="9">
        <f t="shared" si="6"/>
        <v>199198</v>
      </c>
      <c r="M58" s="9">
        <f t="shared" si="6"/>
        <v>28845</v>
      </c>
      <c r="N58" s="9">
        <f t="shared" si="6"/>
        <v>225199</v>
      </c>
      <c r="O58" s="9">
        <f t="shared" si="6"/>
        <v>2979</v>
      </c>
      <c r="P58" s="10">
        <f t="shared" si="6"/>
        <v>18555</v>
      </c>
      <c r="Q58" s="2"/>
    </row>
    <row r="59" spans="1:17" ht="12.75">
      <c r="A59" s="24"/>
      <c r="B59" s="36"/>
      <c r="C59" s="34"/>
      <c r="D59" s="35"/>
      <c r="E59" s="34"/>
      <c r="F59" s="25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2"/>
    </row>
    <row r="60" spans="1:17" ht="12.75">
      <c r="A60" s="24"/>
      <c r="B60" s="36"/>
      <c r="C60" s="34"/>
      <c r="D60" s="35"/>
      <c r="E60" s="34"/>
      <c r="F60" s="25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2"/>
    </row>
  </sheetData>
  <sheetProtection/>
  <mergeCells count="6">
    <mergeCell ref="M4:N4"/>
    <mergeCell ref="O4:P4"/>
    <mergeCell ref="C4:F4"/>
    <mergeCell ref="G4:H4"/>
    <mergeCell ref="I4:J4"/>
    <mergeCell ref="K4:L4"/>
  </mergeCells>
  <printOptions/>
  <pageMargins left="0.4724409448818898" right="0.5511811023622047" top="0.35433070866141736" bottom="0.31496062992125984" header="0.5118110236220472" footer="0.5118110236220472"/>
  <pageSetup fitToHeight="1" fitToWidth="1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Berger</dc:creator>
  <cp:keywords/>
  <dc:description/>
  <cp:lastModifiedBy>Turina</cp:lastModifiedBy>
  <cp:lastPrinted>2010-09-30T07:27:28Z</cp:lastPrinted>
  <dcterms:created xsi:type="dcterms:W3CDTF">2008-07-11T19:41:21Z</dcterms:created>
  <dcterms:modified xsi:type="dcterms:W3CDTF">2010-10-31T19:24:05Z</dcterms:modified>
  <cp:category/>
  <cp:version/>
  <cp:contentType/>
  <cp:contentStatus/>
</cp:coreProperties>
</file>